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101" sheetId="3" r:id="rId3"/>
    <sheet name="101.1" sheetId="4" r:id="rId4"/>
  </sheets>
  <definedNames/>
  <calcPr fullCalcOnLoad="1"/>
</workbook>
</file>

<file path=xl/sharedStrings.xml><?xml version="1.0" encoding="utf-8"?>
<sst xmlns="http://schemas.openxmlformats.org/spreadsheetml/2006/main" count="441" uniqueCount="128">
  <si>
    <t>Firma: Jan Maděra</t>
  </si>
  <si>
    <t>Soupis objektů s DPH</t>
  </si>
  <si>
    <t>Stavba: 01122017 - OPRAVA MK U STATKU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</si>
  <si>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</si>
  <si>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</si>
  <si>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</si>
  <si>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</si>
  <si>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</si>
  <si>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</si>
  <si>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</si>
  <si>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</si>
  <si>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</si>
  <si>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</si>
  <si>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</si>
  <si>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</si>
  <si>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01122017</t>
  </si>
  <si>
    <t>OPRAVA MK U STATKU</t>
  </si>
  <si>
    <t>O</t>
  </si>
  <si>
    <t>Rozpočet:</t>
  </si>
  <si>
    <t>0,00</t>
  </si>
  <si>
    <t>15,00</t>
  </si>
  <si>
    <t>21,00</t>
  </si>
  <si>
    <t>3</t>
  </si>
  <si>
    <t>2</t>
  </si>
  <si>
    <t>000</t>
  </si>
  <si>
    <t>VRN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</si>
  <si>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</si>
  <si>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</si>
  <si>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</si>
  <si>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</si>
  <si>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</si>
  <si>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</si>
  <si>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</si>
  <si>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</si>
  <si>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</si>
  <si>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</si>
  <si>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</si>
  <si>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</si>
  <si>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</si>
  <si>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</si>
  <si>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</si>
  <si>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</si>
  <si>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</si>
  <si>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</si>
  <si>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</si>
  <si>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</si>
  <si>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</si>
  <si>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</si>
  <si>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</si>
  <si>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KUS</t>
  </si>
  <si>
    <t>PP</t>
  </si>
  <si>
    <t>1* vývrty Ac ( sada, spojení vrstev ,tl, rozbor )</t>
  </si>
  <si>
    <t>VV</t>
  </si>
  <si>
    <t>1=1,0000 [A]</t>
  </si>
  <si>
    <t>02710</t>
  </si>
  <si>
    <t>POMOC PRÁCE ZŘÍZ NEBO ZAJIŠŤ OBJÍŽĎKY A PŘÍSTUP CESTY</t>
  </si>
  <si>
    <t>KPL</t>
  </si>
  <si>
    <t>Položka zahrnuje dopravně inženýrská opatření v průběhu celé stavby (včetně schválení DO MMJnN  a vyjádření DI PČR), zahrnuje sazbu za pronájem osazení, přesuny a odvoz provizorního dopravního značení. Zahrnuje sazbu za pronájem dočasného dopravního značení, dopravního zařízení (např citybloky, provizorní betonová a ocelová svodidla, světelné výstražné zařízení atd.)    OPLOCENÍ  a všechny související práce po dobu trvání stavby Součástí položky je i údržba a péče o dopravně inženýrská opatření v průběhu celé stavby.</t>
  </si>
  <si>
    <t>02851</t>
  </si>
  <si>
    <t>PRŮZKUMNÉ PRÁCE DIAGNOSTIKY KONSTRUKCÍ NA POVRCHU</t>
  </si>
  <si>
    <t>pasport a monitoring okolních  objektů ( do 4 kusů ) a komunikací před a po stavbě</t>
  </si>
  <si>
    <t>02911</t>
  </si>
  <si>
    <t>OSTATNÍ POŽADAVKY - GEODETICKÉ ZAMĚŘENÍ</t>
  </si>
  <si>
    <t>Geodetické zaměření skutečného stavu , bude provedeno oprávněným geodetem, budou vypočítány rozhodující výměry ( plocha AC, délka obrub, délka oplocení, plocha betonu aj.....  Dále případné zajištění geometrických plánů skutečného provedení objektů a inženýrských sítí  a geometrických plánů věcných břemen v požadovaném formátu s hranicemi pozemků jako podklad pro vklad do katastrální mapy pro evidenci změn na katastrálním úřadu. Tato dokumentace bude předána v termínu dle potřeb investora.</t>
  </si>
  <si>
    <t>02944</t>
  </si>
  <si>
    <t>OSTAT POŽADAVKY - DOKUMENTACE SKUTEČ PROVEDENÍ V DIGIT FORMĚ</t>
  </si>
  <si>
    <t>4* tisk , 1* digitálně ( PDF + DWG ) Dokumentace skutečného provedení stavby v rozsahu dle  vyhlášky 146/2008 Sb.</t>
  </si>
  <si>
    <t>101</t>
  </si>
  <si>
    <t>OPRAVA MK OD STATKU - UZNATELNÉ NÁKLADY</t>
  </si>
  <si>
    <t>Zemní práce</t>
  </si>
  <si>
    <t>113721</t>
  </si>
  <si>
    <t>FRÉZOVÁNÍ ZPEVNĚNÝCH PLOCH ASFALTOVÝCH, ODVOZ DO 1KM</t>
  </si>
  <si>
    <t>M3</t>
  </si>
  <si>
    <t>Bude odvezeno na depo Investora</t>
  </si>
  <si>
    <t>847*0,1=84,7000 [A]</t>
  </si>
  <si>
    <t>Komunikace</t>
  </si>
  <si>
    <t>572213</t>
  </si>
  <si>
    <t>SPOJOVACÍ POSTŘIK Z EMULZE DO 0,5KG/M2</t>
  </si>
  <si>
    <t>M2</t>
  </si>
  <si>
    <t>836*2=1 672,0000 [A]</t>
  </si>
  <si>
    <t>574A31</t>
  </si>
  <si>
    <t>ASFALTOVÝ BETON PRO OBRUSNÉ VRSTVY ACO 8 TL. 40MM</t>
  </si>
  <si>
    <t>836=836,0000 [A]</t>
  </si>
  <si>
    <t>574E56</t>
  </si>
  <si>
    <t>ASFALTOVÝ BETON PRO PODKLADNÍ VRSTVY ACP 16+, 16S TL. 60MM</t>
  </si>
  <si>
    <t>847=847,0000 [A]</t>
  </si>
  <si>
    <t>577A2</t>
  </si>
  <si>
    <t>VÝSPRAVA TRHLIN ASFALTOVOU ZÁLIVKOU MODIFIK</t>
  </si>
  <si>
    <t>M</t>
  </si>
  <si>
    <t>5+8=13,0000 [A]</t>
  </si>
  <si>
    <t>Ostatní konstrukce a práce</t>
  </si>
  <si>
    <t>919112</t>
  </si>
  <si>
    <t>ŘEZÁNÍ ASFALTOVÉHO KRYTU VOZOVEK TL DO 100MM</t>
  </si>
  <si>
    <t>7</t>
  </si>
  <si>
    <t>93808</t>
  </si>
  <si>
    <t>OČIŠTĚNÍ VOZOVEK ZAMETENÍM</t>
  </si>
  <si>
    <t>8</t>
  </si>
  <si>
    <t>93811</t>
  </si>
  <si>
    <t>OČIŠTĚNÍ ASFALTOVÝCH VOZOVEK UMYTÍM VODOU</t>
  </si>
  <si>
    <t>Po frézování</t>
  </si>
  <si>
    <t>101.1</t>
  </si>
  <si>
    <t>OPRAVA MK OD STATKU - NEUZNATELNÉ NÁKLADY</t>
  </si>
  <si>
    <t>154*0,1=15,4000 [A]</t>
  </si>
  <si>
    <t>12931</t>
  </si>
  <si>
    <t>ČIŠTĚNÍ PŘÍKOPŮ OD NÁNOSU DO 0,25M3/M</t>
  </si>
  <si>
    <t>Uložení výkopku  zahrne Zhotovitel do ceny.</t>
  </si>
  <si>
    <t>157=157,0000 [A]</t>
  </si>
  <si>
    <t>132831</t>
  </si>
  <si>
    <t>HLOUBENÍ RÝH ŠÍŘ DO 2M PAŽ I NEPAŽ TŘ. II, ODVOZ DO 1KM</t>
  </si>
  <si>
    <t>12*0,8*0,7=6,7200 [A]</t>
  </si>
  <si>
    <t>561101</t>
  </si>
  <si>
    <t>PODKLADNÍ BETON TŘ. I</t>
  </si>
  <si>
    <t>4=4,0000 [A]</t>
  </si>
  <si>
    <t>284=284,0000 [A]</t>
  </si>
  <si>
    <t>142=142,0000 [A]</t>
  </si>
  <si>
    <t>154=154,0000 [A]</t>
  </si>
  <si>
    <t>12=12,0000 [A]</t>
  </si>
  <si>
    <t>24=24,0000 [A]</t>
  </si>
  <si>
    <t>935111</t>
  </si>
  <si>
    <t>ŠTĚRBINOVÉ ŽLABY Z BETONOVÝCH DÍLCŮ ŠÍŘ DO 400MM VÝŠ DO 500MM BEZ OBRUBY</t>
  </si>
  <si>
    <t>11</t>
  </si>
  <si>
    <t>935812</t>
  </si>
  <si>
    <t>ŽLABY A RIGOLY DLÁŽDĚNÉ Z KOSTEK DROBNÝCH DO BETONU TL 100MM</t>
  </si>
  <si>
    <t>5*1=5,0000 [A]</t>
  </si>
  <si>
    <t>12</t>
  </si>
  <si>
    <t>Zemetení komunikace po frézování</t>
  </si>
  <si>
    <t>13</t>
  </si>
  <si>
    <t>po frézování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</si>
</sst>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 t="s">
        <v>0</v>
      </c>
      <c r="C1" s="1"/>
      <c r="D1" s="1"/>
      <c r="E1" s="1"/>
    </row>
    <row r="2" spans="1:5" ht="12.75" customHeight="1">
      <c r="A2" s="34"/>
      <c r="B2" s="35" t="s">
        <v>1</v>
      </c>
      <c r="C2" s="1"/>
      <c r="D2" s="1"/>
      <c r="E2" s="1"/>
    </row>
    <row r="3" spans="1:5" ht="19.5" customHeight="1">
      <c r="A3" s="34"/>
      <c r="B3" s="34"/>
      <c r="C3" s="1"/>
      <c r="D3" s="1"/>
      <c r="E3" s="1"/>
    </row>
    <row r="4" spans="1:5" ht="19.5" customHeight="1">
      <c r="A4" s="1"/>
      <c r="B4" s="36" t="s">
        <v>2</v>
      </c>
      <c r="C4" s="34"/>
      <c r="D4" s="34"/>
      <c r="E4" s="1"/>
    </row>
    <row r="5" spans="1:5" ht="12.75" customHeight="1">
      <c r="A5" s="1"/>
      <c r="B5" s="34" t="s">
        <v>3</v>
      </c>
      <c r="C5" s="34"/>
      <c r="D5" s="34"/>
      <c r="E5" s="1"/>
    </row>
    <row r="6" spans="1:5" ht="12.75" customHeight="1">
      <c r="A6" s="1"/>
      <c r="B6" s="3" t="s">
        <v>4</v>
      </c>
      <c r="C6" s="6">
        <f>SUM(C10:C12)</f>
        <v>0</v>
      </c>
      <c r="D6" s="1"/>
      <c r="E6" s="1"/>
    </row>
    <row r="7" spans="1:5" ht="12.75" customHeight="1">
      <c r="A7" s="1"/>
      <c r="B7" s="3" t="s">
        <v>5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'000'!I3</f>
        <v>0</v>
      </c>
      <c r="D10" s="16">
        <f>0+'000'!O9+'000'!O12+'000'!O15+'000'!O18+'000'!O21</f>
        <v>0</v>
      </c>
      <c r="E10" s="16">
        <f>C10+D10</f>
        <v>0</v>
      </c>
    </row>
    <row r="11" spans="1:5" ht="12.75" customHeight="1">
      <c r="A11" s="15" t="s">
        <v>67</v>
      </c>
      <c r="B11" s="15" t="s">
        <v>68</v>
      </c>
      <c r="C11" s="16">
        <f>'101'!I3</f>
        <v>0</v>
      </c>
      <c r="D11" s="16">
        <f>0+'101'!O9+'101'!O13+'101'!O16+'101'!O19+'101'!O22+'101'!O26+'101'!O29+'101'!O32</f>
        <v>0</v>
      </c>
      <c r="E11" s="16">
        <f>C11+D11</f>
        <v>0</v>
      </c>
    </row>
    <row r="12" spans="1:5" ht="12.75" customHeight="1">
      <c r="A12" s="15" t="s">
        <v>100</v>
      </c>
      <c r="B12" s="15" t="s">
        <v>101</v>
      </c>
      <c r="C12" s="16">
        <f>'101.1'!I3</f>
        <v>0</v>
      </c>
      <c r="D12" s="16">
        <f>0+'101.1'!O9+'101.1'!O12+'101.1'!O15+'101.1'!O19+'101.1'!O22+'101.1'!O25+'101.1'!O28+'101.1'!O31+'101.1'!O35+'101.1'!O38+'101.1'!O41+'101.1'!O44+'101.1'!O47</f>
        <v>0</v>
      </c>
      <c r="E12" s="16">
        <f>C12+D12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28" sqref="G2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9"/>
      <c r="G3" s="8"/>
      <c r="H3" s="7" t="s">
        <v>24</v>
      </c>
      <c r="I3" s="31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24</v>
      </c>
      <c r="D4" s="39"/>
      <c r="E4" s="13" t="s">
        <v>25</v>
      </c>
      <c r="F4" s="12"/>
      <c r="G4" s="12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9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0+I9+I12+I15+I18+I21</f>
        <v>0</v>
      </c>
    </row>
    <row r="9" spans="1:16" ht="12.75" customHeight="1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 customHeight="1">
      <c r="A10" s="26" t="s">
        <v>50</v>
      </c>
      <c r="E10" s="27" t="s">
        <v>51</v>
      </c>
    </row>
    <row r="11" spans="1:5" ht="12.75" customHeight="1">
      <c r="A11" s="30" t="s">
        <v>52</v>
      </c>
      <c r="E11" s="29" t="s">
        <v>53</v>
      </c>
    </row>
    <row r="12" spans="1:16" ht="12.75" customHeight="1">
      <c r="A12" s="17" t="s">
        <v>45</v>
      </c>
      <c r="B12" s="21" t="s">
        <v>23</v>
      </c>
      <c r="C12" s="21" t="s">
        <v>54</v>
      </c>
      <c r="D12" s="17" t="s">
        <v>47</v>
      </c>
      <c r="E12" s="22" t="s">
        <v>55</v>
      </c>
      <c r="F12" s="23" t="s">
        <v>56</v>
      </c>
      <c r="G12" s="24">
        <v>1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23</v>
      </c>
    </row>
    <row r="13" spans="1:5" ht="12.75" customHeight="1">
      <c r="A13" s="26" t="s">
        <v>50</v>
      </c>
      <c r="E13" s="27" t="s">
        <v>57</v>
      </c>
    </row>
    <row r="14" spans="1:5" ht="12.75" customHeight="1">
      <c r="A14" s="30" t="s">
        <v>52</v>
      </c>
      <c r="E14" s="29" t="s">
        <v>53</v>
      </c>
    </row>
    <row r="15" spans="1:16" ht="12.75" customHeight="1">
      <c r="A15" s="17" t="s">
        <v>45</v>
      </c>
      <c r="B15" s="21" t="s">
        <v>22</v>
      </c>
      <c r="C15" s="21" t="s">
        <v>58</v>
      </c>
      <c r="D15" s="17" t="s">
        <v>47</v>
      </c>
      <c r="E15" s="22" t="s">
        <v>59</v>
      </c>
      <c r="F15" s="23" t="s">
        <v>56</v>
      </c>
      <c r="G15" s="24">
        <v>1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23</v>
      </c>
    </row>
    <row r="16" spans="1:5" ht="12.75" customHeight="1">
      <c r="A16" s="26" t="s">
        <v>50</v>
      </c>
      <c r="E16" s="27" t="s">
        <v>60</v>
      </c>
    </row>
    <row r="17" spans="1:5" ht="12.75" customHeight="1">
      <c r="A17" s="30" t="s">
        <v>52</v>
      </c>
      <c r="E17" s="29" t="s">
        <v>53</v>
      </c>
    </row>
    <row r="18" spans="1:16" ht="12.75" customHeight="1">
      <c r="A18" s="17" t="s">
        <v>45</v>
      </c>
      <c r="B18" s="21" t="s">
        <v>33</v>
      </c>
      <c r="C18" s="21" t="s">
        <v>61</v>
      </c>
      <c r="D18" s="17" t="s">
        <v>47</v>
      </c>
      <c r="E18" s="22" t="s">
        <v>62</v>
      </c>
      <c r="F18" s="23" t="s">
        <v>56</v>
      </c>
      <c r="G18" s="24">
        <v>1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23</v>
      </c>
    </row>
    <row r="19" spans="1:5" ht="12.75" customHeight="1">
      <c r="A19" s="26" t="s">
        <v>50</v>
      </c>
      <c r="E19" s="27" t="s">
        <v>63</v>
      </c>
    </row>
    <row r="20" spans="1:5" ht="12.75" customHeight="1">
      <c r="A20" s="30" t="s">
        <v>52</v>
      </c>
      <c r="E20" s="29" t="s">
        <v>53</v>
      </c>
    </row>
    <row r="21" spans="1:16" ht="12.75" customHeight="1">
      <c r="A21" s="17" t="s">
        <v>45</v>
      </c>
      <c r="B21" s="21" t="s">
        <v>35</v>
      </c>
      <c r="C21" s="21" t="s">
        <v>64</v>
      </c>
      <c r="D21" s="17" t="s">
        <v>47</v>
      </c>
      <c r="E21" s="22" t="s">
        <v>65</v>
      </c>
      <c r="F21" s="23" t="s">
        <v>56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23</v>
      </c>
    </row>
    <row r="22" spans="1:5" ht="12.75" customHeight="1">
      <c r="A22" s="26" t="s">
        <v>50</v>
      </c>
      <c r="E22" s="27" t="s">
        <v>66</v>
      </c>
    </row>
    <row r="23" spans="1:5" ht="12.75" customHeight="1">
      <c r="A23" s="28" t="s">
        <v>52</v>
      </c>
      <c r="E23" s="29" t="s">
        <v>53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32" sqref="H3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9"/>
      <c r="G3" s="8"/>
      <c r="H3" s="7" t="s">
        <v>67</v>
      </c>
      <c r="I3" s="31">
        <f>0+I8+I12+I25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67</v>
      </c>
      <c r="D4" s="39"/>
      <c r="E4" s="13" t="s">
        <v>68</v>
      </c>
      <c r="F4" s="12"/>
      <c r="G4" s="12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9" ht="12.75" customHeight="1">
      <c r="A8" s="14" t="s">
        <v>43</v>
      </c>
      <c r="B8" s="14"/>
      <c r="C8" s="18" t="s">
        <v>29</v>
      </c>
      <c r="D8" s="14"/>
      <c r="E8" s="19" t="s">
        <v>69</v>
      </c>
      <c r="F8" s="14"/>
      <c r="G8" s="14"/>
      <c r="H8" s="14"/>
      <c r="I8" s="20">
        <f>0+I9</f>
        <v>0</v>
      </c>
    </row>
    <row r="9" spans="1:16" ht="12.75" customHeight="1">
      <c r="A9" s="17" t="s">
        <v>45</v>
      </c>
      <c r="B9" s="21" t="s">
        <v>29</v>
      </c>
      <c r="C9" s="21" t="s">
        <v>70</v>
      </c>
      <c r="D9" s="17" t="s">
        <v>47</v>
      </c>
      <c r="E9" s="22" t="s">
        <v>71</v>
      </c>
      <c r="F9" s="23" t="s">
        <v>72</v>
      </c>
      <c r="G9" s="24">
        <v>84.7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 customHeight="1">
      <c r="A10" s="26" t="s">
        <v>50</v>
      </c>
      <c r="E10" s="27" t="s">
        <v>73</v>
      </c>
    </row>
    <row r="11" spans="1:5" ht="12.75" customHeight="1">
      <c r="A11" s="28" t="s">
        <v>52</v>
      </c>
      <c r="E11" s="29" t="s">
        <v>74</v>
      </c>
    </row>
    <row r="12" spans="1:9" ht="12.75" customHeight="1">
      <c r="A12" s="5" t="s">
        <v>43</v>
      </c>
      <c r="B12" s="5"/>
      <c r="C12" s="32" t="s">
        <v>35</v>
      </c>
      <c r="D12" s="5"/>
      <c r="E12" s="19" t="s">
        <v>75</v>
      </c>
      <c r="F12" s="5"/>
      <c r="G12" s="5"/>
      <c r="H12" s="5"/>
      <c r="I12" s="33">
        <f>0+I13+I16+I19+I22</f>
        <v>0</v>
      </c>
    </row>
    <row r="13" spans="1:16" ht="12.75" customHeight="1">
      <c r="A13" s="17" t="s">
        <v>45</v>
      </c>
      <c r="B13" s="21" t="s">
        <v>23</v>
      </c>
      <c r="C13" s="21" t="s">
        <v>76</v>
      </c>
      <c r="D13" s="17" t="s">
        <v>47</v>
      </c>
      <c r="E13" s="22" t="s">
        <v>77</v>
      </c>
      <c r="F13" s="23" t="s">
        <v>78</v>
      </c>
      <c r="G13" s="24">
        <v>1672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12.75" customHeight="1">
      <c r="A14" s="26" t="s">
        <v>50</v>
      </c>
      <c r="E14" s="27" t="s">
        <v>47</v>
      </c>
    </row>
    <row r="15" spans="1:5" ht="12.75" customHeight="1">
      <c r="A15" s="30" t="s">
        <v>52</v>
      </c>
      <c r="E15" s="29" t="s">
        <v>79</v>
      </c>
    </row>
    <row r="16" spans="1:16" ht="12.75" customHeight="1">
      <c r="A16" s="17" t="s">
        <v>45</v>
      </c>
      <c r="B16" s="21" t="s">
        <v>22</v>
      </c>
      <c r="C16" s="21" t="s">
        <v>80</v>
      </c>
      <c r="D16" s="17" t="s">
        <v>47</v>
      </c>
      <c r="E16" s="22" t="s">
        <v>81</v>
      </c>
      <c r="F16" s="23" t="s">
        <v>78</v>
      </c>
      <c r="G16" s="24">
        <v>836</v>
      </c>
      <c r="H16" s="25">
        <v>0</v>
      </c>
      <c r="I16" s="25">
        <f>ROUND(ROUND(H16,2)*ROUND(G16,3),2)</f>
        <v>0</v>
      </c>
      <c r="O16">
        <f>(I16*21)/100</f>
        <v>0</v>
      </c>
      <c r="P16" t="s">
        <v>23</v>
      </c>
    </row>
    <row r="17" spans="1:5" ht="12.75" customHeight="1">
      <c r="A17" s="26" t="s">
        <v>50</v>
      </c>
      <c r="E17" s="27" t="s">
        <v>47</v>
      </c>
    </row>
    <row r="18" spans="1:5" ht="12.75" customHeight="1">
      <c r="A18" s="30" t="s">
        <v>52</v>
      </c>
      <c r="E18" s="29" t="s">
        <v>82</v>
      </c>
    </row>
    <row r="19" spans="1:16" ht="12.75" customHeight="1">
      <c r="A19" s="17" t="s">
        <v>45</v>
      </c>
      <c r="B19" s="21" t="s">
        <v>33</v>
      </c>
      <c r="C19" s="21" t="s">
        <v>83</v>
      </c>
      <c r="D19" s="17" t="s">
        <v>47</v>
      </c>
      <c r="E19" s="22" t="s">
        <v>84</v>
      </c>
      <c r="F19" s="23" t="s">
        <v>78</v>
      </c>
      <c r="G19" s="24">
        <v>847</v>
      </c>
      <c r="H19" s="25">
        <v>0</v>
      </c>
      <c r="I19" s="25">
        <f>ROUND(ROUND(H19,2)*ROUND(G19,3),2)</f>
        <v>0</v>
      </c>
      <c r="O19">
        <f>(I19*21)/100</f>
        <v>0</v>
      </c>
      <c r="P19" t="s">
        <v>23</v>
      </c>
    </row>
    <row r="20" spans="1:5" ht="12.75" customHeight="1">
      <c r="A20" s="26" t="s">
        <v>50</v>
      </c>
      <c r="E20" s="27" t="s">
        <v>47</v>
      </c>
    </row>
    <row r="21" spans="1:5" ht="12.75" customHeight="1">
      <c r="A21" s="30" t="s">
        <v>52</v>
      </c>
      <c r="E21" s="29" t="s">
        <v>85</v>
      </c>
    </row>
    <row r="22" spans="1:16" ht="12.75" customHeight="1">
      <c r="A22" s="17" t="s">
        <v>45</v>
      </c>
      <c r="B22" s="21" t="s">
        <v>35</v>
      </c>
      <c r="C22" s="21" t="s">
        <v>86</v>
      </c>
      <c r="D22" s="17" t="s">
        <v>47</v>
      </c>
      <c r="E22" s="22" t="s">
        <v>87</v>
      </c>
      <c r="F22" s="23" t="s">
        <v>88</v>
      </c>
      <c r="G22" s="24">
        <v>13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12.75" customHeight="1">
      <c r="A23" s="26" t="s">
        <v>50</v>
      </c>
      <c r="E23" s="27" t="s">
        <v>47</v>
      </c>
    </row>
    <row r="24" spans="1:5" ht="12.75" customHeight="1">
      <c r="A24" s="28" t="s">
        <v>52</v>
      </c>
      <c r="E24" s="29" t="s">
        <v>89</v>
      </c>
    </row>
    <row r="25" spans="1:9" ht="12.75" customHeight="1">
      <c r="A25" s="5" t="s">
        <v>43</v>
      </c>
      <c r="B25" s="5"/>
      <c r="C25" s="32" t="s">
        <v>40</v>
      </c>
      <c r="D25" s="5"/>
      <c r="E25" s="19" t="s">
        <v>90</v>
      </c>
      <c r="F25" s="5"/>
      <c r="G25" s="5"/>
      <c r="H25" s="5"/>
      <c r="I25" s="33">
        <f>0+I26+I29+I32</f>
        <v>0</v>
      </c>
    </row>
    <row r="26" spans="1:16" ht="12.75" customHeight="1">
      <c r="A26" s="17" t="s">
        <v>45</v>
      </c>
      <c r="B26" s="21" t="s">
        <v>37</v>
      </c>
      <c r="C26" s="21" t="s">
        <v>91</v>
      </c>
      <c r="D26" s="17" t="s">
        <v>47</v>
      </c>
      <c r="E26" s="22" t="s">
        <v>92</v>
      </c>
      <c r="F26" s="23" t="s">
        <v>88</v>
      </c>
      <c r="G26" s="24">
        <v>13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23</v>
      </c>
    </row>
    <row r="27" spans="1:5" ht="12.75" customHeight="1">
      <c r="A27" s="26" t="s">
        <v>50</v>
      </c>
      <c r="E27" s="27" t="s">
        <v>47</v>
      </c>
    </row>
    <row r="28" spans="1:5" ht="12.75" customHeight="1">
      <c r="A28" s="30" t="s">
        <v>52</v>
      </c>
      <c r="E28" s="29" t="s">
        <v>89</v>
      </c>
    </row>
    <row r="29" spans="1:16" ht="12.75" customHeight="1">
      <c r="A29" s="17" t="s">
        <v>45</v>
      </c>
      <c r="B29" s="21" t="s">
        <v>93</v>
      </c>
      <c r="C29" s="21" t="s">
        <v>94</v>
      </c>
      <c r="D29" s="17" t="s">
        <v>47</v>
      </c>
      <c r="E29" s="22" t="s">
        <v>95</v>
      </c>
      <c r="F29" s="23" t="s">
        <v>78</v>
      </c>
      <c r="G29" s="24">
        <v>847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23</v>
      </c>
    </row>
    <row r="30" spans="1:5" ht="12.75" customHeight="1">
      <c r="A30" s="26" t="s">
        <v>50</v>
      </c>
      <c r="E30" s="27" t="s">
        <v>47</v>
      </c>
    </row>
    <row r="31" spans="1:5" ht="12.75" customHeight="1">
      <c r="A31" s="30" t="s">
        <v>52</v>
      </c>
      <c r="E31" s="29" t="s">
        <v>85</v>
      </c>
    </row>
    <row r="32" spans="1:16" ht="12.75" customHeight="1">
      <c r="A32" s="17" t="s">
        <v>45</v>
      </c>
      <c r="B32" s="21" t="s">
        <v>96</v>
      </c>
      <c r="C32" s="21" t="s">
        <v>97</v>
      </c>
      <c r="D32" s="17" t="s">
        <v>47</v>
      </c>
      <c r="E32" s="22" t="s">
        <v>98</v>
      </c>
      <c r="F32" s="23" t="s">
        <v>78</v>
      </c>
      <c r="G32" s="24">
        <v>847</v>
      </c>
      <c r="H32" s="25">
        <v>0</v>
      </c>
      <c r="I32" s="25">
        <f>ROUND(ROUND(H32,2)*ROUND(G32,3),2)</f>
        <v>0</v>
      </c>
      <c r="O32">
        <f>(I32*21)/100</f>
        <v>0</v>
      </c>
      <c r="P32" t="s">
        <v>23</v>
      </c>
    </row>
    <row r="33" spans="1:5" ht="12.75" customHeight="1">
      <c r="A33" s="26" t="s">
        <v>50</v>
      </c>
      <c r="E33" s="27" t="s">
        <v>99</v>
      </c>
    </row>
    <row r="34" spans="1:5" ht="12.75" customHeight="1">
      <c r="A34" s="28" t="s">
        <v>52</v>
      </c>
      <c r="E34" s="29" t="s">
        <v>85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ySplit="7" topLeftCell="A29" activePane="bottomLeft" state="frozen"/>
      <selection pane="topLeft" activeCell="A1" sqref="A1"/>
      <selection pane="bottomLeft" activeCell="H47" sqref="H4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9"/>
      <c r="G3" s="8"/>
      <c r="H3" s="7" t="s">
        <v>100</v>
      </c>
      <c r="I3" s="31">
        <f>0+I8+I18+I34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100</v>
      </c>
      <c r="D4" s="39"/>
      <c r="E4" s="13" t="s">
        <v>101</v>
      </c>
      <c r="F4" s="12"/>
      <c r="G4" s="12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9" ht="12.75" customHeight="1">
      <c r="A8" s="14" t="s">
        <v>43</v>
      </c>
      <c r="B8" s="14"/>
      <c r="C8" s="18" t="s">
        <v>29</v>
      </c>
      <c r="D8" s="14"/>
      <c r="E8" s="19" t="s">
        <v>69</v>
      </c>
      <c r="F8" s="14"/>
      <c r="G8" s="14"/>
      <c r="H8" s="14"/>
      <c r="I8" s="20">
        <f>0+I9+I12+I15</f>
        <v>0</v>
      </c>
    </row>
    <row r="9" spans="1:16" ht="12.75" customHeight="1">
      <c r="A9" s="17" t="s">
        <v>45</v>
      </c>
      <c r="B9" s="21" t="s">
        <v>29</v>
      </c>
      <c r="C9" s="21" t="s">
        <v>70</v>
      </c>
      <c r="D9" s="17" t="s">
        <v>47</v>
      </c>
      <c r="E9" s="22" t="s">
        <v>71</v>
      </c>
      <c r="F9" s="23" t="s">
        <v>72</v>
      </c>
      <c r="G9" s="24">
        <v>15.4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 customHeight="1">
      <c r="A10" s="26" t="s">
        <v>50</v>
      </c>
      <c r="E10" s="27" t="s">
        <v>73</v>
      </c>
    </row>
    <row r="11" spans="1:5" ht="12.75" customHeight="1">
      <c r="A11" s="30" t="s">
        <v>52</v>
      </c>
      <c r="E11" s="29" t="s">
        <v>102</v>
      </c>
    </row>
    <row r="12" spans="1:16" ht="12.75" customHeight="1">
      <c r="A12" s="17" t="s">
        <v>45</v>
      </c>
      <c r="B12" s="21" t="s">
        <v>23</v>
      </c>
      <c r="C12" s="21" t="s">
        <v>103</v>
      </c>
      <c r="D12" s="17" t="s">
        <v>47</v>
      </c>
      <c r="E12" s="22" t="s">
        <v>104</v>
      </c>
      <c r="F12" s="23" t="s">
        <v>88</v>
      </c>
      <c r="G12" s="24">
        <v>157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23</v>
      </c>
    </row>
    <row r="13" spans="1:5" ht="12.75" customHeight="1">
      <c r="A13" s="26" t="s">
        <v>50</v>
      </c>
      <c r="E13" s="27" t="s">
        <v>105</v>
      </c>
    </row>
    <row r="14" spans="1:5" ht="12.75" customHeight="1">
      <c r="A14" s="30" t="s">
        <v>52</v>
      </c>
      <c r="E14" s="29" t="s">
        <v>106</v>
      </c>
    </row>
    <row r="15" spans="1:16" ht="12.75" customHeight="1">
      <c r="A15" s="17" t="s">
        <v>45</v>
      </c>
      <c r="B15" s="21" t="s">
        <v>22</v>
      </c>
      <c r="C15" s="21" t="s">
        <v>107</v>
      </c>
      <c r="D15" s="17" t="s">
        <v>47</v>
      </c>
      <c r="E15" s="22" t="s">
        <v>108</v>
      </c>
      <c r="F15" s="23" t="s">
        <v>72</v>
      </c>
      <c r="G15" s="24">
        <v>6.72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23</v>
      </c>
    </row>
    <row r="16" spans="1:5" ht="12.75" customHeight="1">
      <c r="A16" s="26" t="s">
        <v>50</v>
      </c>
      <c r="E16" s="27" t="s">
        <v>47</v>
      </c>
    </row>
    <row r="17" spans="1:5" ht="12.75" customHeight="1">
      <c r="A17" s="28" t="s">
        <v>52</v>
      </c>
      <c r="E17" s="29" t="s">
        <v>109</v>
      </c>
    </row>
    <row r="18" spans="1:9" ht="12.75" customHeight="1">
      <c r="A18" s="5" t="s">
        <v>43</v>
      </c>
      <c r="B18" s="5"/>
      <c r="C18" s="32" t="s">
        <v>35</v>
      </c>
      <c r="D18" s="5"/>
      <c r="E18" s="19" t="s">
        <v>75</v>
      </c>
      <c r="F18" s="5"/>
      <c r="G18" s="5"/>
      <c r="H18" s="5"/>
      <c r="I18" s="33">
        <f>0+I19+I22+I25+I28+I31</f>
        <v>0</v>
      </c>
    </row>
    <row r="19" spans="1:16" ht="12.75" customHeight="1">
      <c r="A19" s="17" t="s">
        <v>45</v>
      </c>
      <c r="B19" s="21" t="s">
        <v>33</v>
      </c>
      <c r="C19" s="21" t="s">
        <v>110</v>
      </c>
      <c r="D19" s="17" t="s">
        <v>47</v>
      </c>
      <c r="E19" s="22" t="s">
        <v>111</v>
      </c>
      <c r="F19" s="23" t="s">
        <v>72</v>
      </c>
      <c r="G19" s="24">
        <v>4</v>
      </c>
      <c r="H19" s="25">
        <v>0</v>
      </c>
      <c r="I19" s="25">
        <f>ROUND(ROUND(H19,2)*ROUND(G19,3),2)</f>
        <v>0</v>
      </c>
      <c r="O19">
        <f>(I19*21)/100</f>
        <v>0</v>
      </c>
      <c r="P19" t="s">
        <v>23</v>
      </c>
    </row>
    <row r="20" spans="1:5" ht="12.75" customHeight="1">
      <c r="A20" s="26" t="s">
        <v>50</v>
      </c>
      <c r="E20" s="27" t="s">
        <v>47</v>
      </c>
    </row>
    <row r="21" spans="1:5" ht="12.75" customHeight="1">
      <c r="A21" s="30" t="s">
        <v>52</v>
      </c>
      <c r="E21" s="29" t="s">
        <v>112</v>
      </c>
    </row>
    <row r="22" spans="1:16" ht="12.75" customHeight="1">
      <c r="A22" s="17" t="s">
        <v>45</v>
      </c>
      <c r="B22" s="21" t="s">
        <v>35</v>
      </c>
      <c r="C22" s="21" t="s">
        <v>76</v>
      </c>
      <c r="D22" s="17" t="s">
        <v>47</v>
      </c>
      <c r="E22" s="22" t="s">
        <v>77</v>
      </c>
      <c r="F22" s="23" t="s">
        <v>78</v>
      </c>
      <c r="G22" s="24">
        <v>284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12.75" customHeight="1">
      <c r="A23" s="26" t="s">
        <v>50</v>
      </c>
      <c r="E23" s="27" t="s">
        <v>47</v>
      </c>
    </row>
    <row r="24" spans="1:5" ht="12.75" customHeight="1">
      <c r="A24" s="30" t="s">
        <v>52</v>
      </c>
      <c r="E24" s="29" t="s">
        <v>113</v>
      </c>
    </row>
    <row r="25" spans="1:16" ht="12.75" customHeight="1">
      <c r="A25" s="17" t="s">
        <v>45</v>
      </c>
      <c r="B25" s="21" t="s">
        <v>37</v>
      </c>
      <c r="C25" s="21" t="s">
        <v>80</v>
      </c>
      <c r="D25" s="17" t="s">
        <v>47</v>
      </c>
      <c r="E25" s="22" t="s">
        <v>81</v>
      </c>
      <c r="F25" s="23" t="s">
        <v>78</v>
      </c>
      <c r="G25" s="24">
        <v>142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23</v>
      </c>
    </row>
    <row r="26" spans="1:5" ht="12.75" customHeight="1">
      <c r="A26" s="26" t="s">
        <v>50</v>
      </c>
      <c r="E26" s="27" t="s">
        <v>47</v>
      </c>
    </row>
    <row r="27" spans="1:5" ht="12.75" customHeight="1">
      <c r="A27" s="30" t="s">
        <v>52</v>
      </c>
      <c r="E27" s="29" t="s">
        <v>114</v>
      </c>
    </row>
    <row r="28" spans="1:16" ht="12.75" customHeight="1">
      <c r="A28" s="17" t="s">
        <v>45</v>
      </c>
      <c r="B28" s="21" t="s">
        <v>93</v>
      </c>
      <c r="C28" s="21" t="s">
        <v>83</v>
      </c>
      <c r="D28" s="17" t="s">
        <v>47</v>
      </c>
      <c r="E28" s="22" t="s">
        <v>84</v>
      </c>
      <c r="F28" s="23" t="s">
        <v>78</v>
      </c>
      <c r="G28" s="24">
        <v>154</v>
      </c>
      <c r="H28" s="25">
        <v>0</v>
      </c>
      <c r="I28" s="25">
        <f>ROUND(ROUND(H28,2)*ROUND(G28,3),2)</f>
        <v>0</v>
      </c>
      <c r="O28">
        <f>(I28*21)/100</f>
        <v>0</v>
      </c>
      <c r="P28" t="s">
        <v>23</v>
      </c>
    </row>
    <row r="29" spans="1:5" ht="12.75" customHeight="1">
      <c r="A29" s="26" t="s">
        <v>50</v>
      </c>
      <c r="E29" s="27" t="s">
        <v>47</v>
      </c>
    </row>
    <row r="30" spans="1:5" ht="12.75" customHeight="1">
      <c r="A30" s="30" t="s">
        <v>52</v>
      </c>
      <c r="E30" s="29" t="s">
        <v>115</v>
      </c>
    </row>
    <row r="31" spans="1:16" ht="12.75" customHeight="1">
      <c r="A31" s="17" t="s">
        <v>45</v>
      </c>
      <c r="B31" s="21" t="s">
        <v>96</v>
      </c>
      <c r="C31" s="21" t="s">
        <v>86</v>
      </c>
      <c r="D31" s="17" t="s">
        <v>47</v>
      </c>
      <c r="E31" s="22" t="s">
        <v>87</v>
      </c>
      <c r="F31" s="23" t="s">
        <v>88</v>
      </c>
      <c r="G31" s="24">
        <v>12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23</v>
      </c>
    </row>
    <row r="32" spans="1:5" ht="12.75" customHeight="1">
      <c r="A32" s="26" t="s">
        <v>50</v>
      </c>
      <c r="E32" s="27" t="s">
        <v>47</v>
      </c>
    </row>
    <row r="33" spans="1:5" ht="12.75" customHeight="1">
      <c r="A33" s="28" t="s">
        <v>52</v>
      </c>
      <c r="E33" s="29" t="s">
        <v>116</v>
      </c>
    </row>
    <row r="34" spans="1:9" ht="12.75" customHeight="1">
      <c r="A34" s="5" t="s">
        <v>43</v>
      </c>
      <c r="B34" s="5"/>
      <c r="C34" s="32" t="s">
        <v>40</v>
      </c>
      <c r="D34" s="5"/>
      <c r="E34" s="19" t="s">
        <v>90</v>
      </c>
      <c r="F34" s="5"/>
      <c r="G34" s="5"/>
      <c r="H34" s="5"/>
      <c r="I34" s="33">
        <f>0+I35+I38+I41+I44+I47</f>
        <v>0</v>
      </c>
    </row>
    <row r="35" spans="1:16" ht="12.75" customHeight="1">
      <c r="A35" s="17" t="s">
        <v>45</v>
      </c>
      <c r="B35" s="21" t="s">
        <v>40</v>
      </c>
      <c r="C35" s="21" t="s">
        <v>91</v>
      </c>
      <c r="D35" s="17" t="s">
        <v>47</v>
      </c>
      <c r="E35" s="22" t="s">
        <v>92</v>
      </c>
      <c r="F35" s="23" t="s">
        <v>88</v>
      </c>
      <c r="G35" s="24">
        <v>24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23</v>
      </c>
    </row>
    <row r="36" spans="1:5" ht="12.75" customHeight="1">
      <c r="A36" s="26" t="s">
        <v>50</v>
      </c>
      <c r="E36" s="27" t="s">
        <v>47</v>
      </c>
    </row>
    <row r="37" spans="1:5" ht="12.75" customHeight="1">
      <c r="A37" s="30" t="s">
        <v>52</v>
      </c>
      <c r="E37" s="29" t="s">
        <v>117</v>
      </c>
    </row>
    <row r="38" spans="1:16" ht="12.75" customHeight="1">
      <c r="A38" s="17" t="s">
        <v>45</v>
      </c>
      <c r="B38" s="21" t="s">
        <v>42</v>
      </c>
      <c r="C38" s="21" t="s">
        <v>118</v>
      </c>
      <c r="D38" s="17" t="s">
        <v>47</v>
      </c>
      <c r="E38" s="22" t="s">
        <v>119</v>
      </c>
      <c r="F38" s="23" t="s">
        <v>88</v>
      </c>
      <c r="G38" s="24">
        <v>12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23</v>
      </c>
    </row>
    <row r="39" spans="1:5" ht="12.75" customHeight="1">
      <c r="A39" s="26" t="s">
        <v>50</v>
      </c>
      <c r="E39" s="27" t="s">
        <v>47</v>
      </c>
    </row>
    <row r="40" spans="1:5" ht="12.75" customHeight="1">
      <c r="A40" s="30" t="s">
        <v>52</v>
      </c>
      <c r="E40" s="29" t="s">
        <v>116</v>
      </c>
    </row>
    <row r="41" spans="1:16" ht="12.75" customHeight="1">
      <c r="A41" s="17" t="s">
        <v>45</v>
      </c>
      <c r="B41" s="21" t="s">
        <v>120</v>
      </c>
      <c r="C41" s="21" t="s">
        <v>121</v>
      </c>
      <c r="D41" s="17" t="s">
        <v>47</v>
      </c>
      <c r="E41" s="22" t="s">
        <v>122</v>
      </c>
      <c r="F41" s="23" t="s">
        <v>78</v>
      </c>
      <c r="G41" s="24">
        <v>5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23</v>
      </c>
    </row>
    <row r="42" spans="1:5" ht="12.75" customHeight="1">
      <c r="A42" s="26" t="s">
        <v>50</v>
      </c>
      <c r="E42" s="27" t="s">
        <v>47</v>
      </c>
    </row>
    <row r="43" spans="1:5" ht="12.75" customHeight="1">
      <c r="A43" s="30" t="s">
        <v>52</v>
      </c>
      <c r="E43" s="29" t="s">
        <v>123</v>
      </c>
    </row>
    <row r="44" spans="1:16" ht="12.75" customHeight="1">
      <c r="A44" s="17" t="s">
        <v>45</v>
      </c>
      <c r="B44" s="21" t="s">
        <v>124</v>
      </c>
      <c r="C44" s="21" t="s">
        <v>94</v>
      </c>
      <c r="D44" s="17" t="s">
        <v>47</v>
      </c>
      <c r="E44" s="22" t="s">
        <v>95</v>
      </c>
      <c r="F44" s="23" t="s">
        <v>78</v>
      </c>
      <c r="G44" s="24">
        <v>154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23</v>
      </c>
    </row>
    <row r="45" spans="1:5" ht="12.75" customHeight="1">
      <c r="A45" s="26" t="s">
        <v>50</v>
      </c>
      <c r="E45" s="27" t="s">
        <v>125</v>
      </c>
    </row>
    <row r="46" spans="1:5" ht="12.75" customHeight="1">
      <c r="A46" s="30" t="s">
        <v>52</v>
      </c>
      <c r="E46" s="29" t="s">
        <v>115</v>
      </c>
    </row>
    <row r="47" spans="1:16" ht="12.75" customHeight="1">
      <c r="A47" s="17" t="s">
        <v>45</v>
      </c>
      <c r="B47" s="21" t="s">
        <v>126</v>
      </c>
      <c r="C47" s="21" t="s">
        <v>97</v>
      </c>
      <c r="D47" s="17" t="s">
        <v>47</v>
      </c>
      <c r="E47" s="22" t="s">
        <v>98</v>
      </c>
      <c r="F47" s="23" t="s">
        <v>78</v>
      </c>
      <c r="G47" s="24">
        <v>154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23</v>
      </c>
    </row>
    <row r="48" spans="1:5" ht="12.75" customHeight="1">
      <c r="A48" s="26" t="s">
        <v>50</v>
      </c>
      <c r="E48" s="27" t="s">
        <v>127</v>
      </c>
    </row>
    <row r="49" spans="1:5" ht="12.75" customHeight="1">
      <c r="A49" s="28" t="s">
        <v>52</v>
      </c>
      <c r="E49" s="29" t="s">
        <v>115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Madera</cp:lastModifiedBy>
  <dcterms:modified xsi:type="dcterms:W3CDTF">2017-12-13T12:32:30Z</dcterms:modified>
  <cp:category/>
  <cp:version/>
  <cp:contentType/>
  <cp:contentStatus/>
</cp:coreProperties>
</file>